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19" activeTab="0"/>
  </bookViews>
  <sheets>
    <sheet name="IPW" sheetId="1" r:id="rId1"/>
  </sheets>
  <definedNames>
    <definedName name="_xlnm.Print_Area" localSheetId="0">'IPW'!$A$3:$H$63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G17" authorId="0">
      <text>
        <r>
          <rPr>
            <sz val="8"/>
            <color indexed="8"/>
            <rFont val="Tahoma"/>
            <family val="2"/>
          </rPr>
          <t xml:space="preserve">
Residential Cost
Recovery Period</t>
        </r>
      </text>
    </comment>
    <comment ref="D47" authorId="0">
      <text>
        <r>
          <rPr>
            <b/>
            <sz val="8"/>
            <color indexed="8"/>
            <rFont val="Tahoma"/>
            <family val="2"/>
          </rPr>
          <t xml:space="preserve"> :
</t>
        </r>
        <r>
          <rPr>
            <sz val="8"/>
            <color indexed="8"/>
            <rFont val="Tahoma"/>
            <family val="2"/>
          </rPr>
          <t>From IRS Tax Chart</t>
        </r>
      </text>
    </comment>
    <comment ref="A54" authorId="0">
      <text>
        <r>
          <rPr>
            <sz val="8"/>
            <color indexed="8"/>
            <rFont val="Tahoma"/>
            <family val="2"/>
          </rPr>
          <t>This rate accounts for cash flow before tax, principal reduction, taxed saved and appreciation.  Favorable Purchase price will increase  first year ROI.</t>
        </r>
      </text>
    </comment>
    <comment ref="A57" authorId="0">
      <text>
        <r>
          <rPr>
            <sz val="8"/>
            <color indexed="8"/>
            <rFont val="Tahoma"/>
            <family val="2"/>
          </rPr>
          <t xml:space="preserve">ROI – Measures the profitability of the investment.  The NOI as it relates to values.  </t>
        </r>
      </text>
    </comment>
    <comment ref="A60" authorId="0">
      <text>
        <r>
          <rPr>
            <sz val="8"/>
            <color indexed="8"/>
            <rFont val="Tahoma"/>
            <family val="2"/>
          </rPr>
          <t>The rate that factors in net operating income as it conciders the purchase price</t>
        </r>
      </text>
    </comment>
    <comment ref="A63" authorId="0">
      <text>
        <r>
          <rPr>
            <sz val="8"/>
            <color indexed="8"/>
            <rFont val="Tahoma"/>
            <family val="2"/>
          </rPr>
          <t>The before tax cash flow as it relates to the cash invested.</t>
        </r>
      </text>
    </comment>
    <comment ref="A65" authorId="0">
      <text>
        <r>
          <rPr>
            <sz val="10"/>
            <rFont val="Arial"/>
            <family val="2"/>
          </rPr>
          <t>Banks like to see this greater than 1.2</t>
        </r>
      </text>
    </comment>
  </commentList>
</comments>
</file>

<file path=xl/sharedStrings.xml><?xml version="1.0" encoding="utf-8"?>
<sst xmlns="http://schemas.openxmlformats.org/spreadsheetml/2006/main" count="88" uniqueCount="56">
  <si>
    <t>Property Address:</t>
  </si>
  <si>
    <t xml:space="preserve"> </t>
  </si>
  <si>
    <t>Price</t>
  </si>
  <si>
    <t>Down Payment</t>
  </si>
  <si>
    <t>Cost of Acquisition</t>
  </si>
  <si>
    <t>Cash Invested</t>
  </si>
  <si>
    <t>Initial Investment</t>
  </si>
  <si>
    <t>Existing</t>
  </si>
  <si>
    <t>Balance</t>
  </si>
  <si>
    <t>No. of Yrs.</t>
  </si>
  <si>
    <t>Interest Rate</t>
  </si>
  <si>
    <t>Monthly Payment</t>
  </si>
  <si>
    <t>1st Mortgage</t>
  </si>
  <si>
    <t>.</t>
  </si>
  <si>
    <t>Allocation</t>
  </si>
  <si>
    <t>Years</t>
  </si>
  <si>
    <t>x</t>
  </si>
  <si>
    <t>=</t>
  </si>
  <si>
    <t>Land value</t>
  </si>
  <si>
    <t>Building value</t>
  </si>
  <si>
    <t>Total depreciation</t>
  </si>
  <si>
    <t>Annual rent</t>
  </si>
  <si>
    <t>Less vacancy</t>
  </si>
  <si>
    <t>Gross operating income</t>
  </si>
  <si>
    <t>Annual operating expenses</t>
  </si>
  <si>
    <t>Real estate tax</t>
  </si>
  <si>
    <t>Insurance</t>
  </si>
  <si>
    <t>Repairs</t>
  </si>
  <si>
    <t>Utilities</t>
  </si>
  <si>
    <t>Association dues</t>
  </si>
  <si>
    <t>Advertising</t>
  </si>
  <si>
    <t>Management</t>
  </si>
  <si>
    <t>Supplies</t>
  </si>
  <si>
    <t>Miscellaneous</t>
  </si>
  <si>
    <t>Maintenance</t>
  </si>
  <si>
    <t xml:space="preserve">Total operating expenses    </t>
  </si>
  <si>
    <t>I. Gross operating income</t>
  </si>
  <si>
    <t>Minus:   operating expenses</t>
  </si>
  <si>
    <t>Equals:  net operating income</t>
  </si>
  <si>
    <t>Minus:   annual debt service (monthly P&amp;Ix12)</t>
  </si>
  <si>
    <t>Equals:  cash flow before tax</t>
  </si>
  <si>
    <t>II. Annual debt service</t>
  </si>
  <si>
    <t xml:space="preserve">  </t>
  </si>
  <si>
    <t>Minus:   interest</t>
  </si>
  <si>
    <t xml:space="preserve">Equals:  principal reduction  </t>
  </si>
  <si>
    <t>III. Net operating income</t>
  </si>
  <si>
    <t>Minus:   total depreciation</t>
  </si>
  <si>
    <t>Equals:  taxable income</t>
  </si>
  <si>
    <t>Multiplied by tax bracket</t>
  </si>
  <si>
    <t>Equals:  tax paid or saved</t>
  </si>
  <si>
    <t>IV. Appreciation (1 yr. estimate)</t>
  </si>
  <si>
    <t>Return on investment with appreciation</t>
  </si>
  <si>
    <t>Return on investment without appreciation</t>
  </si>
  <si>
    <t>Capitalization rate</t>
  </si>
  <si>
    <t>Cash on cash</t>
  </si>
  <si>
    <t>Debt coverage ratio</t>
  </si>
</sst>
</file>

<file path=xl/styles.xml><?xml version="1.0" encoding="utf-8"?>
<styleSheet xmlns="http://schemas.openxmlformats.org/spreadsheetml/2006/main">
  <numFmts count="10">
    <numFmt numFmtId="164" formatCode="GENERAL"/>
    <numFmt numFmtId="165" formatCode="\$#,##0.00"/>
    <numFmt numFmtId="166" formatCode="MMMM\ D&quot;, &quot;YYYY"/>
    <numFmt numFmtId="167" formatCode="_(\$* #,##0.00_);_(\$* \(#,##0.00\);_(\$* \-??_);_(@_)"/>
    <numFmt numFmtId="168" formatCode="0%"/>
    <numFmt numFmtId="169" formatCode="\$#,##0.00_);[RED]&quot;($&quot;#,##0.00\)"/>
    <numFmt numFmtId="170" formatCode="_(* #,##0.00_);_(* \(#,##0.00\);_(* \-??_);_(@_)"/>
    <numFmt numFmtId="171" formatCode="0.00%"/>
    <numFmt numFmtId="172" formatCode="0.00"/>
    <numFmt numFmtId="173" formatCode="#,##0.00;[RED]\-#,##0.00"/>
  </numFmts>
  <fonts count="11"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2"/>
      <color indexed="12"/>
      <name val="Arial"/>
      <family val="2"/>
    </font>
    <font>
      <sz val="8"/>
      <color indexed="8"/>
      <name val="Tahoma"/>
      <family val="2"/>
    </font>
    <font>
      <b/>
      <sz val="8"/>
      <color indexed="8"/>
      <name val="Tahoma"/>
      <family val="2"/>
    </font>
    <font>
      <b/>
      <sz val="12"/>
      <color indexed="12"/>
      <name val="Arial"/>
      <family val="2"/>
    </font>
    <font>
      <sz val="12"/>
      <color indexed="10"/>
      <name val="Arial"/>
      <family val="2"/>
    </font>
    <font>
      <u val="single"/>
      <sz val="12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12"/>
      </left>
      <right style="thin">
        <color indexed="12"/>
      </right>
      <top style="thin">
        <color indexed="12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ill="0" applyBorder="0" applyAlignment="0" applyProtection="0"/>
    <xf numFmtId="41" fontId="0" fillId="0" borderId="0" applyFill="0" applyBorder="0" applyAlignment="0" applyProtection="0"/>
    <xf numFmtId="167" fontId="0" fillId="0" borderId="0" applyFill="0" applyBorder="0" applyAlignment="0" applyProtection="0"/>
    <xf numFmtId="42" fontId="0" fillId="0" borderId="0" applyFill="0" applyBorder="0" applyAlignment="0" applyProtection="0"/>
    <xf numFmtId="168" fontId="0" fillId="0" borderId="0" applyFill="0" applyBorder="0" applyAlignment="0" applyProtection="0"/>
  </cellStyleXfs>
  <cellXfs count="81">
    <xf numFmtId="164" fontId="0" fillId="0" borderId="0" xfId="0" applyAlignment="1">
      <alignment/>
    </xf>
    <xf numFmtId="164" fontId="1" fillId="0" borderId="0" xfId="0" applyFont="1" applyAlignment="1" applyProtection="1">
      <alignment/>
      <protection locked="0"/>
    </xf>
    <xf numFmtId="165" fontId="1" fillId="0" borderId="0" xfId="0" applyNumberFormat="1" applyFont="1" applyAlignment="1" applyProtection="1">
      <alignment/>
      <protection locked="0"/>
    </xf>
    <xf numFmtId="164" fontId="2" fillId="0" borderId="0" xfId="0" applyFont="1" applyAlignment="1" applyProtection="1">
      <alignment/>
      <protection locked="0"/>
    </xf>
    <xf numFmtId="164" fontId="3" fillId="0" borderId="0" xfId="0" applyFont="1" applyAlignment="1" applyProtection="1">
      <alignment horizontal="right"/>
      <protection hidden="1"/>
    </xf>
    <xf numFmtId="164" fontId="1" fillId="0" borderId="1" xfId="0" applyFont="1" applyBorder="1" applyAlignment="1" applyProtection="1">
      <alignment/>
      <protection locked="0"/>
    </xf>
    <xf numFmtId="164" fontId="1" fillId="0" borderId="0" xfId="0" applyFont="1" applyBorder="1" applyAlignment="1" applyProtection="1">
      <alignment/>
      <protection locked="0"/>
    </xf>
    <xf numFmtId="164" fontId="2" fillId="0" borderId="0" xfId="0" applyFont="1" applyAlignment="1" applyProtection="1">
      <alignment horizontal="right"/>
      <protection locked="0"/>
    </xf>
    <xf numFmtId="166" fontId="1" fillId="0" borderId="0" xfId="0" applyNumberFormat="1" applyFont="1" applyAlignment="1" applyProtection="1">
      <alignment/>
      <protection locked="0"/>
    </xf>
    <xf numFmtId="164" fontId="1" fillId="0" borderId="0" xfId="0" applyNumberFormat="1" applyFont="1" applyAlignment="1" applyProtection="1">
      <alignment/>
      <protection locked="0"/>
    </xf>
    <xf numFmtId="164" fontId="1" fillId="0" borderId="0" xfId="17" applyNumberFormat="1" applyFont="1" applyFill="1" applyBorder="1" applyAlignment="1" applyProtection="1">
      <alignment/>
      <protection locked="0"/>
    </xf>
    <xf numFmtId="164" fontId="2" fillId="0" borderId="0" xfId="0" applyFont="1" applyAlignment="1" applyProtection="1">
      <alignment horizontal="right"/>
      <protection/>
    </xf>
    <xf numFmtId="167" fontId="4" fillId="0" borderId="2" xfId="17" applyFont="1" applyFill="1" applyBorder="1" applyAlignment="1" applyProtection="1">
      <alignment/>
      <protection locked="0"/>
    </xf>
    <xf numFmtId="167" fontId="1" fillId="0" borderId="0" xfId="0" applyNumberFormat="1" applyFont="1" applyAlignment="1" applyProtection="1">
      <alignment/>
      <protection hidden="1" locked="0"/>
    </xf>
    <xf numFmtId="164" fontId="1" fillId="0" borderId="0" xfId="19" applyNumberFormat="1" applyFont="1" applyFill="1" applyBorder="1" applyAlignment="1" applyProtection="1">
      <alignment/>
      <protection locked="0"/>
    </xf>
    <xf numFmtId="167" fontId="1" fillId="0" borderId="0" xfId="17" applyFont="1" applyFill="1" applyBorder="1" applyAlignment="1" applyProtection="1">
      <alignment/>
      <protection hidden="1"/>
    </xf>
    <xf numFmtId="169" fontId="1" fillId="0" borderId="0" xfId="0" applyNumberFormat="1" applyFont="1" applyAlignment="1" applyProtection="1">
      <alignment/>
      <protection locked="0"/>
    </xf>
    <xf numFmtId="164" fontId="1" fillId="0" borderId="0" xfId="0" applyFont="1" applyAlignment="1" applyProtection="1">
      <alignment horizontal="right"/>
      <protection locked="0"/>
    </xf>
    <xf numFmtId="167" fontId="1" fillId="0" borderId="0" xfId="17" applyFont="1" applyFill="1" applyBorder="1" applyAlignment="1" applyProtection="1">
      <alignment/>
      <protection locked="0"/>
    </xf>
    <xf numFmtId="164" fontId="2" fillId="0" borderId="0" xfId="0" applyFont="1" applyAlignment="1" applyProtection="1">
      <alignment horizontal="right"/>
      <protection hidden="1"/>
    </xf>
    <xf numFmtId="170" fontId="2" fillId="0" borderId="0" xfId="15" applyFont="1" applyFill="1" applyBorder="1" applyAlignment="1" applyProtection="1">
      <alignment horizontal="right"/>
      <protection hidden="1"/>
    </xf>
    <xf numFmtId="164" fontId="2" fillId="0" borderId="0" xfId="0" applyFont="1" applyAlignment="1" applyProtection="1">
      <alignment horizontal="center"/>
      <protection hidden="1"/>
    </xf>
    <xf numFmtId="164" fontId="2" fillId="0" borderId="0" xfId="0" applyFont="1" applyAlignment="1" applyProtection="1">
      <alignment horizontal="left"/>
      <protection hidden="1"/>
    </xf>
    <xf numFmtId="164" fontId="1" fillId="0" borderId="0" xfId="0" applyFont="1" applyAlignment="1" applyProtection="1">
      <alignment horizontal="left"/>
      <protection hidden="1"/>
    </xf>
    <xf numFmtId="164" fontId="1" fillId="0" borderId="0" xfId="0" applyFont="1" applyAlignment="1" applyProtection="1">
      <alignment horizontal="right"/>
      <protection hidden="1"/>
    </xf>
    <xf numFmtId="170" fontId="1" fillId="0" borderId="0" xfId="15" applyFont="1" applyFill="1" applyBorder="1" applyAlignment="1" applyProtection="1">
      <alignment/>
      <protection hidden="1"/>
    </xf>
    <xf numFmtId="164" fontId="4" fillId="0" borderId="2" xfId="0" applyFont="1" applyBorder="1" applyAlignment="1" applyProtection="1">
      <alignment/>
      <protection locked="0"/>
    </xf>
    <xf numFmtId="171" fontId="4" fillId="0" borderId="2" xfId="19" applyNumberFormat="1" applyFont="1" applyFill="1" applyBorder="1" applyAlignment="1" applyProtection="1">
      <alignment/>
      <protection locked="0"/>
    </xf>
    <xf numFmtId="169" fontId="1" fillId="0" borderId="0" xfId="0" applyNumberFormat="1" applyFont="1" applyAlignment="1" applyProtection="1">
      <alignment/>
      <protection hidden="1"/>
    </xf>
    <xf numFmtId="170" fontId="1" fillId="0" borderId="0" xfId="15" applyFont="1" applyFill="1" applyBorder="1" applyAlignment="1" applyProtection="1">
      <alignment/>
      <protection locked="0"/>
    </xf>
    <xf numFmtId="168" fontId="1" fillId="0" borderId="0" xfId="19" applyFont="1" applyFill="1" applyBorder="1" applyAlignment="1" applyProtection="1">
      <alignment/>
      <protection locked="0"/>
    </xf>
    <xf numFmtId="170" fontId="1" fillId="0" borderId="0" xfId="15" applyFont="1" applyFill="1" applyBorder="1" applyAlignment="1" applyProtection="1">
      <alignment horizontal="right"/>
      <protection hidden="1"/>
    </xf>
    <xf numFmtId="168" fontId="1" fillId="0" borderId="0" xfId="19" applyFont="1" applyFill="1" applyBorder="1" applyAlignment="1" applyProtection="1">
      <alignment horizontal="right"/>
      <protection hidden="1"/>
    </xf>
    <xf numFmtId="169" fontId="1" fillId="0" borderId="0" xfId="0" applyNumberFormat="1" applyFont="1" applyAlignment="1" applyProtection="1">
      <alignment horizontal="right"/>
      <protection hidden="1"/>
    </xf>
    <xf numFmtId="167" fontId="1" fillId="0" borderId="0" xfId="17" applyFont="1" applyFill="1" applyBorder="1" applyAlignment="1" applyProtection="1">
      <alignment horizontal="right" shrinkToFit="1"/>
      <protection hidden="1"/>
    </xf>
    <xf numFmtId="165" fontId="1" fillId="0" borderId="0" xfId="0" applyNumberFormat="1" applyFont="1" applyAlignment="1" applyProtection="1">
      <alignment horizontal="center"/>
      <protection hidden="1"/>
    </xf>
    <xf numFmtId="171" fontId="4" fillId="0" borderId="2" xfId="0" applyNumberFormat="1" applyFont="1" applyBorder="1" applyAlignment="1" applyProtection="1">
      <alignment/>
      <protection locked="0"/>
    </xf>
    <xf numFmtId="164" fontId="1" fillId="0" borderId="0" xfId="0" applyFont="1" applyAlignment="1" applyProtection="1">
      <alignment horizontal="center"/>
      <protection hidden="1"/>
    </xf>
    <xf numFmtId="164" fontId="2" fillId="0" borderId="0" xfId="0" applyFont="1" applyAlignment="1" applyProtection="1">
      <alignment/>
      <protection hidden="1"/>
    </xf>
    <xf numFmtId="164" fontId="1" fillId="0" borderId="0" xfId="0" applyFont="1" applyAlignment="1" applyProtection="1">
      <alignment/>
      <protection hidden="1"/>
    </xf>
    <xf numFmtId="171" fontId="4" fillId="0" borderId="3" xfId="0" applyNumberFormat="1" applyFont="1" applyBorder="1" applyAlignment="1" applyProtection="1">
      <alignment/>
      <protection locked="0"/>
    </xf>
    <xf numFmtId="164" fontId="1" fillId="0" borderId="4" xfId="0" applyFont="1" applyBorder="1" applyAlignment="1" applyProtection="1">
      <alignment/>
      <protection hidden="1"/>
    </xf>
    <xf numFmtId="168" fontId="1" fillId="0" borderId="4" xfId="0" applyNumberFormat="1" applyFont="1" applyBorder="1" applyAlignment="1" applyProtection="1">
      <alignment/>
      <protection hidden="1"/>
    </xf>
    <xf numFmtId="165" fontId="1" fillId="0" borderId="4" xfId="0" applyNumberFormat="1" applyFont="1" applyBorder="1" applyAlignment="1" applyProtection="1">
      <alignment/>
      <protection hidden="1"/>
    </xf>
    <xf numFmtId="167" fontId="2" fillId="0" borderId="5" xfId="17" applyFont="1" applyFill="1" applyBorder="1" applyAlignment="1" applyProtection="1">
      <alignment/>
      <protection hidden="1"/>
    </xf>
    <xf numFmtId="164" fontId="1" fillId="0" borderId="0" xfId="0" applyFont="1" applyBorder="1" applyAlignment="1" applyProtection="1">
      <alignment/>
      <protection hidden="1"/>
    </xf>
    <xf numFmtId="165" fontId="1" fillId="0" borderId="0" xfId="0" applyNumberFormat="1" applyFont="1" applyBorder="1" applyAlignment="1" applyProtection="1">
      <alignment/>
      <protection hidden="1"/>
    </xf>
    <xf numFmtId="167" fontId="2" fillId="0" borderId="0" xfId="17" applyFont="1" applyFill="1" applyBorder="1" applyAlignment="1" applyProtection="1">
      <alignment/>
      <protection hidden="1"/>
    </xf>
    <xf numFmtId="168" fontId="1" fillId="0" borderId="0" xfId="19" applyFont="1" applyFill="1" applyBorder="1" applyAlignment="1" applyProtection="1">
      <alignment/>
      <protection hidden="1"/>
    </xf>
    <xf numFmtId="168" fontId="4" fillId="0" borderId="3" xfId="19" applyFont="1" applyFill="1" applyBorder="1" applyAlignment="1" applyProtection="1">
      <alignment/>
      <protection locked="0"/>
    </xf>
    <xf numFmtId="172" fontId="1" fillId="0" borderId="0" xfId="19" applyNumberFormat="1" applyFont="1" applyFill="1" applyBorder="1" applyAlignment="1" applyProtection="1">
      <alignment/>
      <protection hidden="1"/>
    </xf>
    <xf numFmtId="168" fontId="1" fillId="0" borderId="4" xfId="19" applyFont="1" applyFill="1" applyBorder="1" applyAlignment="1" applyProtection="1">
      <alignment/>
      <protection hidden="1"/>
    </xf>
    <xf numFmtId="165" fontId="1" fillId="0" borderId="0" xfId="0" applyNumberFormat="1" applyFont="1" applyAlignment="1" applyProtection="1">
      <alignment/>
      <protection hidden="1"/>
    </xf>
    <xf numFmtId="167" fontId="4" fillId="0" borderId="3" xfId="17" applyFont="1" applyFill="1" applyBorder="1" applyAlignment="1" applyProtection="1">
      <alignment/>
      <protection locked="0"/>
    </xf>
    <xf numFmtId="164" fontId="1" fillId="0" borderId="6" xfId="0" applyFont="1" applyBorder="1" applyAlignment="1" applyProtection="1">
      <alignment/>
      <protection hidden="1"/>
    </xf>
    <xf numFmtId="164" fontId="2" fillId="0" borderId="0" xfId="0" applyFont="1" applyBorder="1" applyAlignment="1" applyProtection="1">
      <alignment/>
      <protection hidden="1"/>
    </xf>
    <xf numFmtId="165" fontId="2" fillId="0" borderId="0" xfId="0" applyNumberFormat="1" applyFont="1" applyBorder="1" applyAlignment="1" applyProtection="1">
      <alignment/>
      <protection hidden="1"/>
    </xf>
    <xf numFmtId="167" fontId="2" fillId="0" borderId="4" xfId="17" applyFont="1" applyFill="1" applyBorder="1" applyAlignment="1" applyProtection="1">
      <alignment/>
      <protection hidden="1"/>
    </xf>
    <xf numFmtId="167" fontId="2" fillId="0" borderId="0" xfId="17" applyFont="1" applyFill="1" applyBorder="1" applyAlignment="1" applyProtection="1">
      <alignment/>
      <protection locked="0"/>
    </xf>
    <xf numFmtId="164" fontId="1" fillId="0" borderId="0" xfId="0" applyFont="1" applyAlignment="1" applyProtection="1">
      <alignment horizontal="left" indent="1"/>
      <protection hidden="1"/>
    </xf>
    <xf numFmtId="164" fontId="2" fillId="0" borderId="0" xfId="0" applyFont="1" applyAlignment="1" applyProtection="1">
      <alignment horizontal="left" indent="1"/>
      <protection hidden="1"/>
    </xf>
    <xf numFmtId="165" fontId="2" fillId="0" borderId="4" xfId="0" applyNumberFormat="1" applyFont="1" applyBorder="1" applyAlignment="1" applyProtection="1">
      <alignment/>
      <protection hidden="1"/>
    </xf>
    <xf numFmtId="164" fontId="2" fillId="0" borderId="4" xfId="0" applyFont="1" applyBorder="1" applyAlignment="1" applyProtection="1">
      <alignment/>
      <protection hidden="1"/>
    </xf>
    <xf numFmtId="164" fontId="2" fillId="0" borderId="4" xfId="0" applyFont="1" applyBorder="1" applyAlignment="1" applyProtection="1">
      <alignment horizontal="center"/>
      <protection hidden="1"/>
    </xf>
    <xf numFmtId="164" fontId="1" fillId="0" borderId="0" xfId="0" applyFont="1" applyAlignment="1" applyProtection="1">
      <alignment/>
      <protection hidden="1"/>
    </xf>
    <xf numFmtId="165" fontId="2" fillId="0" borderId="4" xfId="0" applyNumberFormat="1" applyFont="1" applyBorder="1" applyAlignment="1" applyProtection="1">
      <alignment horizontal="center"/>
      <protection hidden="1"/>
    </xf>
    <xf numFmtId="165" fontId="2" fillId="0" borderId="5" xfId="0" applyNumberFormat="1" applyFont="1" applyBorder="1" applyAlignment="1" applyProtection="1">
      <alignment/>
      <protection hidden="1"/>
    </xf>
    <xf numFmtId="164" fontId="2" fillId="0" borderId="0" xfId="0" applyFont="1" applyBorder="1" applyAlignment="1" applyProtection="1">
      <alignment horizontal="left" indent="1"/>
      <protection hidden="1"/>
    </xf>
    <xf numFmtId="167" fontId="7" fillId="0" borderId="7" xfId="17" applyFont="1" applyFill="1" applyBorder="1" applyAlignment="1" applyProtection="1">
      <alignment/>
      <protection locked="0"/>
    </xf>
    <xf numFmtId="167" fontId="8" fillId="0" borderId="0" xfId="17" applyFont="1" applyFill="1" applyBorder="1" applyAlignment="1" applyProtection="1">
      <alignment/>
      <protection hidden="1"/>
    </xf>
    <xf numFmtId="167" fontId="2" fillId="0" borderId="0" xfId="0" applyNumberFormat="1" applyFont="1" applyBorder="1" applyAlignment="1" applyProtection="1">
      <alignment/>
      <protection hidden="1"/>
    </xf>
    <xf numFmtId="164" fontId="2" fillId="0" borderId="0" xfId="0" applyFont="1" applyBorder="1" applyAlignment="1" applyProtection="1">
      <alignment/>
      <protection hidden="1"/>
    </xf>
    <xf numFmtId="168" fontId="1" fillId="0" borderId="0" xfId="19" applyNumberFormat="1" applyFont="1" applyFill="1" applyBorder="1" applyAlignment="1" applyProtection="1">
      <alignment/>
      <protection hidden="1"/>
    </xf>
    <xf numFmtId="164" fontId="1" fillId="0" borderId="0" xfId="0" applyFont="1" applyAlignment="1" applyProtection="1">
      <alignment horizontal="left"/>
      <protection locked="0"/>
    </xf>
    <xf numFmtId="164" fontId="1" fillId="0" borderId="0" xfId="0" applyFont="1" applyAlignment="1" applyProtection="1">
      <alignment horizontal="center"/>
      <protection locked="0"/>
    </xf>
    <xf numFmtId="167" fontId="8" fillId="0" borderId="0" xfId="17" applyFont="1" applyFill="1" applyBorder="1" applyAlignment="1" applyProtection="1">
      <alignment/>
      <protection locked="0"/>
    </xf>
    <xf numFmtId="164" fontId="2" fillId="0" borderId="0" xfId="0" applyFont="1" applyAlignment="1" applyProtection="1">
      <alignment horizontal="left"/>
      <protection locked="0"/>
    </xf>
    <xf numFmtId="173" fontId="1" fillId="0" borderId="0" xfId="0" applyNumberFormat="1" applyFont="1" applyAlignment="1" applyProtection="1">
      <alignment/>
      <protection locked="0"/>
    </xf>
    <xf numFmtId="164" fontId="9" fillId="0" borderId="0" xfId="0" applyFont="1" applyAlignment="1" applyProtection="1">
      <alignment horizontal="left"/>
      <protection locked="0"/>
    </xf>
    <xf numFmtId="165" fontId="1" fillId="0" borderId="0" xfId="0" applyNumberFormat="1" applyFont="1" applyAlignment="1" applyProtection="1">
      <alignment horizontal="center"/>
      <protection locked="0"/>
    </xf>
    <xf numFmtId="168" fontId="8" fillId="0" borderId="0" xfId="19" applyFont="1" applyFill="1" applyBorder="1" applyAlignment="1" applyProtection="1">
      <alignment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193"/>
  <sheetViews>
    <sheetView tabSelected="1" workbookViewId="0" topLeftCell="A1">
      <selection activeCell="A54" sqref="A54"/>
    </sheetView>
  </sheetViews>
  <sheetFormatPr defaultColWidth="14.8515625" defaultRowHeight="12.75"/>
  <cols>
    <col min="1" max="1" width="21.28125" style="1" customWidth="1"/>
    <col min="2" max="4" width="15.140625" style="1" customWidth="1"/>
    <col min="5" max="6" width="15.140625" style="2" customWidth="1"/>
    <col min="7" max="7" width="15.140625" style="1" customWidth="1"/>
    <col min="8" max="8" width="15.140625" style="3" customWidth="1"/>
    <col min="9" max="16384" width="15.140625" style="1" customWidth="1"/>
  </cols>
  <sheetData>
    <row r="3" spans="2:7" s="1" customFormat="1" ht="19.5">
      <c r="B3" s="4" t="s">
        <v>0</v>
      </c>
      <c r="C3" s="5"/>
      <c r="D3" s="5"/>
      <c r="E3" s="5"/>
      <c r="F3" s="5"/>
      <c r="G3" s="5"/>
    </row>
    <row r="4" spans="2:7" s="1" customFormat="1" ht="15" customHeight="1">
      <c r="B4" s="4"/>
      <c r="C4" s="6"/>
      <c r="D4" s="6"/>
      <c r="E4" s="6"/>
      <c r="F4" s="6"/>
      <c r="G4" s="6"/>
    </row>
    <row r="5" spans="1:11" ht="15">
      <c r="A5" s="7" t="s">
        <v>1</v>
      </c>
      <c r="B5" s="8"/>
      <c r="I5" s="9"/>
      <c r="J5" s="10"/>
      <c r="K5" s="9"/>
    </row>
    <row r="6" spans="1:11" ht="15">
      <c r="A6" s="11" t="s">
        <v>2</v>
      </c>
      <c r="B6" s="12">
        <v>150000</v>
      </c>
      <c r="I6" s="9"/>
      <c r="J6" s="9"/>
      <c r="K6" s="9"/>
    </row>
    <row r="7" spans="1:11" ht="15">
      <c r="A7" s="11" t="s">
        <v>3</v>
      </c>
      <c r="B7" s="12">
        <v>15000</v>
      </c>
      <c r="C7" s="13"/>
      <c r="I7" s="9"/>
      <c r="J7" s="14"/>
      <c r="K7" s="9"/>
    </row>
    <row r="8" spans="1:11" ht="15">
      <c r="A8" s="11" t="s">
        <v>4</v>
      </c>
      <c r="B8" s="12">
        <v>2000</v>
      </c>
      <c r="I8" s="9"/>
      <c r="J8" s="9"/>
      <c r="K8" s="9"/>
    </row>
    <row r="9" spans="1:11" ht="15">
      <c r="A9" s="11" t="s">
        <v>5</v>
      </c>
      <c r="B9" s="15">
        <f>B7+B8</f>
        <v>17000</v>
      </c>
      <c r="I9" s="9"/>
      <c r="J9" s="9"/>
      <c r="K9" s="9"/>
    </row>
    <row r="10" spans="1:11" ht="15">
      <c r="A10" s="11" t="s">
        <v>6</v>
      </c>
      <c r="B10" s="15">
        <f>B6+B8</f>
        <v>152000</v>
      </c>
      <c r="I10" s="9"/>
      <c r="J10" s="16"/>
      <c r="K10" s="9"/>
    </row>
    <row r="11" spans="1:11" ht="15">
      <c r="A11" s="17"/>
      <c r="B11" s="18"/>
      <c r="J11" s="9"/>
      <c r="K11" s="9"/>
    </row>
    <row r="12" spans="1:7" s="17" customFormat="1" ht="15">
      <c r="A12" s="19" t="s">
        <v>7</v>
      </c>
      <c r="B12" s="20" t="s">
        <v>8</v>
      </c>
      <c r="C12" s="21" t="s">
        <v>9</v>
      </c>
      <c r="D12" s="21" t="s">
        <v>10</v>
      </c>
      <c r="E12" s="22" t="s">
        <v>11</v>
      </c>
      <c r="F12" s="23"/>
      <c r="G12" s="17" t="s">
        <v>1</v>
      </c>
    </row>
    <row r="13" spans="1:5" s="1" customFormat="1" ht="15">
      <c r="A13" s="24" t="s">
        <v>12</v>
      </c>
      <c r="B13" s="25">
        <f>B6-B7</f>
        <v>135000</v>
      </c>
      <c r="C13" s="26">
        <v>30</v>
      </c>
      <c r="D13" s="27">
        <v>0.065</v>
      </c>
      <c r="E13" s="28">
        <f>PMT(D13/12,C13*12,B13)*-1</f>
        <v>853.2918317155031</v>
      </c>
    </row>
    <row r="14" spans="1:5" s="1" customFormat="1" ht="15">
      <c r="A14" s="17"/>
      <c r="B14" s="29"/>
      <c r="D14" s="30" t="s">
        <v>13</v>
      </c>
      <c r="E14" s="16"/>
    </row>
    <row r="15" spans="1:8" s="17" customFormat="1" ht="15.75">
      <c r="A15" s="19" t="s">
        <v>2</v>
      </c>
      <c r="B15" s="31"/>
      <c r="C15" s="19" t="s">
        <v>14</v>
      </c>
      <c r="D15" s="32"/>
      <c r="E15" s="33"/>
      <c r="F15" s="24"/>
      <c r="G15" s="19" t="s">
        <v>15</v>
      </c>
      <c r="H15" s="24"/>
    </row>
    <row r="16" spans="1:8" ht="15.75">
      <c r="A16" s="34">
        <f>B6</f>
        <v>150000</v>
      </c>
      <c r="B16" s="35" t="s">
        <v>16</v>
      </c>
      <c r="C16" s="36">
        <v>0.2</v>
      </c>
      <c r="D16" s="37" t="s">
        <v>17</v>
      </c>
      <c r="E16" s="15">
        <f>A16*C16</f>
        <v>30000</v>
      </c>
      <c r="F16" s="38" t="s">
        <v>18</v>
      </c>
      <c r="G16" s="37"/>
      <c r="H16" s="39"/>
    </row>
    <row r="17" spans="1:8" ht="15.75">
      <c r="A17" s="34">
        <f>B6</f>
        <v>150000</v>
      </c>
      <c r="B17" s="35" t="s">
        <v>16</v>
      </c>
      <c r="C17" s="40">
        <v>0.8</v>
      </c>
      <c r="D17" s="37" t="s">
        <v>17</v>
      </c>
      <c r="E17" s="15">
        <f>A17*C17</f>
        <v>120000</v>
      </c>
      <c r="F17" s="38" t="s">
        <v>19</v>
      </c>
      <c r="G17" s="39">
        <v>27.5</v>
      </c>
      <c r="H17" s="39"/>
    </row>
    <row r="18" spans="1:9" ht="15">
      <c r="A18" s="38" t="s">
        <v>20</v>
      </c>
      <c r="B18" s="41"/>
      <c r="C18" s="42">
        <v>1</v>
      </c>
      <c r="D18" s="42" t="s">
        <v>1</v>
      </c>
      <c r="E18" s="43"/>
      <c r="F18" s="43"/>
      <c r="G18" s="43"/>
      <c r="H18" s="44">
        <f>E17/G17</f>
        <v>4363.636363636364</v>
      </c>
      <c r="I18" s="1" t="s">
        <v>1</v>
      </c>
    </row>
    <row r="19" spans="1:8" ht="15">
      <c r="A19" s="39"/>
      <c r="B19" s="45"/>
      <c r="C19" s="45"/>
      <c r="D19" s="45"/>
      <c r="E19" s="46"/>
      <c r="F19" s="46"/>
      <c r="G19" s="45"/>
      <c r="H19" s="47"/>
    </row>
    <row r="20" spans="1:8" ht="15">
      <c r="A20" s="24" t="s">
        <v>21</v>
      </c>
      <c r="B20" s="12">
        <v>15000</v>
      </c>
      <c r="C20" s="45" t="s">
        <v>1</v>
      </c>
      <c r="D20" s="48" t="s">
        <v>1</v>
      </c>
      <c r="E20" s="46" t="s">
        <v>1</v>
      </c>
      <c r="F20" s="45"/>
      <c r="G20" s="45"/>
      <c r="H20" s="47"/>
    </row>
    <row r="21" spans="1:8" ht="15">
      <c r="A21" s="24" t="s">
        <v>22</v>
      </c>
      <c r="B21" s="49">
        <v>0</v>
      </c>
      <c r="C21" s="50" t="s">
        <v>1</v>
      </c>
      <c r="D21" s="48" t="s">
        <v>1</v>
      </c>
      <c r="E21" s="46"/>
      <c r="F21" s="45"/>
      <c r="G21" s="45"/>
      <c r="H21" s="47"/>
    </row>
    <row r="22" spans="1:9" ht="15">
      <c r="A22" s="38" t="s">
        <v>23</v>
      </c>
      <c r="B22" s="15"/>
      <c r="C22" s="41"/>
      <c r="D22" s="51"/>
      <c r="E22" s="43"/>
      <c r="F22" s="41"/>
      <c r="G22" s="41"/>
      <c r="H22" s="44">
        <f>(1-B21)*B20</f>
        <v>15000</v>
      </c>
      <c r="I22" s="18" t="s">
        <v>1</v>
      </c>
    </row>
    <row r="23" spans="1:8" ht="15">
      <c r="A23" s="39"/>
      <c r="B23" s="15"/>
      <c r="C23" s="45"/>
      <c r="D23" s="48"/>
      <c r="E23" s="46"/>
      <c r="F23" s="45"/>
      <c r="G23" s="45"/>
      <c r="H23" s="47"/>
    </row>
    <row r="24" spans="1:8" ht="15">
      <c r="A24" s="39" t="s">
        <v>24</v>
      </c>
      <c r="B24" s="39"/>
      <c r="C24" s="39"/>
      <c r="D24" s="39"/>
      <c r="E24" s="52"/>
      <c r="F24" s="52"/>
      <c r="G24" s="39"/>
      <c r="H24" s="38"/>
    </row>
    <row r="25" spans="1:8" ht="15">
      <c r="A25" s="24" t="s">
        <v>25</v>
      </c>
      <c r="B25" s="12">
        <v>3600</v>
      </c>
      <c r="C25" s="39"/>
      <c r="D25" s="39" t="s">
        <v>26</v>
      </c>
      <c r="E25" s="12">
        <v>600</v>
      </c>
      <c r="F25" s="52"/>
      <c r="G25" s="39"/>
      <c r="H25" s="38"/>
    </row>
    <row r="26" spans="1:8" ht="15">
      <c r="A26" s="24" t="s">
        <v>27</v>
      </c>
      <c r="B26" s="12">
        <v>0</v>
      </c>
      <c r="C26" s="39"/>
      <c r="D26" s="39" t="s">
        <v>28</v>
      </c>
      <c r="E26" s="12">
        <v>0</v>
      </c>
      <c r="F26" s="52"/>
      <c r="G26" s="39"/>
      <c r="H26" s="38"/>
    </row>
    <row r="27" spans="1:8" ht="15">
      <c r="A27" s="24" t="s">
        <v>29</v>
      </c>
      <c r="B27" s="12">
        <v>0</v>
      </c>
      <c r="C27" s="39"/>
      <c r="D27" s="39" t="s">
        <v>30</v>
      </c>
      <c r="E27" s="12">
        <v>0</v>
      </c>
      <c r="F27" s="52"/>
      <c r="G27" s="39"/>
      <c r="H27" s="38"/>
    </row>
    <row r="28" spans="1:8" ht="15">
      <c r="A28" s="24" t="s">
        <v>31</v>
      </c>
      <c r="B28" s="12">
        <v>0</v>
      </c>
      <c r="C28" s="39"/>
      <c r="D28" s="39" t="s">
        <v>32</v>
      </c>
      <c r="E28" s="12">
        <v>0</v>
      </c>
      <c r="F28" s="52"/>
      <c r="G28" s="39"/>
      <c r="H28" s="38"/>
    </row>
    <row r="29" spans="1:8" ht="15">
      <c r="A29" s="24" t="s">
        <v>33</v>
      </c>
      <c r="B29" s="53">
        <v>0</v>
      </c>
      <c r="C29" s="54"/>
      <c r="D29" s="54" t="s">
        <v>34</v>
      </c>
      <c r="E29" s="53">
        <v>600</v>
      </c>
      <c r="F29" s="52"/>
      <c r="G29" s="39"/>
      <c r="H29" s="38"/>
    </row>
    <row r="30" spans="1:9" s="3" customFormat="1" ht="15">
      <c r="A30" s="55" t="s">
        <v>35</v>
      </c>
      <c r="B30" s="55"/>
      <c r="C30" s="56"/>
      <c r="D30" s="56"/>
      <c r="E30" s="55"/>
      <c r="F30" s="57"/>
      <c r="G30" s="57"/>
      <c r="H30" s="44">
        <f>SUM(B25:B29,E25:E29)</f>
        <v>4800</v>
      </c>
      <c r="I30" s="58" t="s">
        <v>1</v>
      </c>
    </row>
    <row r="31" spans="1:8" ht="15">
      <c r="A31" s="23"/>
      <c r="B31" s="39"/>
      <c r="C31" s="39"/>
      <c r="D31" s="39"/>
      <c r="E31" s="52"/>
      <c r="F31" s="52"/>
      <c r="G31" s="39"/>
      <c r="H31" s="38"/>
    </row>
    <row r="32" spans="1:8" ht="15">
      <c r="A32" s="23" t="s">
        <v>36</v>
      </c>
      <c r="B32" s="39"/>
      <c r="C32" s="39"/>
      <c r="D32" s="15">
        <f>H22</f>
        <v>15000</v>
      </c>
      <c r="E32" s="52"/>
      <c r="F32" s="52"/>
      <c r="G32" s="39"/>
      <c r="H32" s="38"/>
    </row>
    <row r="33" spans="1:8" ht="15">
      <c r="A33" s="59" t="s">
        <v>37</v>
      </c>
      <c r="B33" s="39"/>
      <c r="C33" s="37" t="s">
        <v>1</v>
      </c>
      <c r="D33" s="15">
        <f>H30</f>
        <v>4800</v>
      </c>
      <c r="E33" s="52"/>
      <c r="F33" s="52"/>
      <c r="G33" s="39"/>
      <c r="H33" s="38"/>
    </row>
    <row r="34" spans="1:9" s="3" customFormat="1" ht="15">
      <c r="A34" s="60" t="s">
        <v>38</v>
      </c>
      <c r="B34" s="38"/>
      <c r="C34" s="21" t="s">
        <v>1</v>
      </c>
      <c r="D34" s="61"/>
      <c r="E34" s="61"/>
      <c r="F34" s="62"/>
      <c r="G34" s="63" t="s">
        <v>1</v>
      </c>
      <c r="H34" s="44">
        <f>D32-D33</f>
        <v>10200</v>
      </c>
      <c r="I34" s="3" t="s">
        <v>1</v>
      </c>
    </row>
    <row r="35" spans="1:8" ht="15">
      <c r="A35" s="59"/>
      <c r="B35" s="39"/>
      <c r="C35" s="37"/>
      <c r="D35" s="15"/>
      <c r="E35" s="52"/>
      <c r="F35" s="52"/>
      <c r="G35" s="39"/>
      <c r="H35" s="38"/>
    </row>
    <row r="36" spans="1:8" ht="15">
      <c r="A36" s="64" t="s">
        <v>39</v>
      </c>
      <c r="B36" s="64"/>
      <c r="C36" s="37" t="s">
        <v>1</v>
      </c>
      <c r="D36" s="15">
        <f>E13*12</f>
        <v>10239.501980586037</v>
      </c>
      <c r="E36" s="52" t="s">
        <v>1</v>
      </c>
      <c r="F36" s="52"/>
      <c r="G36" s="39"/>
      <c r="H36" s="38"/>
    </row>
    <row r="37" spans="1:8" s="3" customFormat="1" ht="15.75">
      <c r="A37" s="60" t="s">
        <v>40</v>
      </c>
      <c r="B37" s="38"/>
      <c r="C37" s="21" t="s">
        <v>1</v>
      </c>
      <c r="D37" s="62" t="s">
        <v>1</v>
      </c>
      <c r="E37" s="61"/>
      <c r="F37" s="62"/>
      <c r="G37" s="65" t="s">
        <v>1</v>
      </c>
      <c r="H37" s="66">
        <f>H34-D36</f>
        <v>-39.50198058603746</v>
      </c>
    </row>
    <row r="38" spans="1:8" ht="15.75">
      <c r="A38" s="59"/>
      <c r="B38" s="39"/>
      <c r="C38" s="37"/>
      <c r="D38" s="39"/>
      <c r="E38" s="46"/>
      <c r="F38" s="52"/>
      <c r="G38" s="39"/>
      <c r="H38" s="38"/>
    </row>
    <row r="39" spans="1:8" ht="15.75">
      <c r="A39" s="23" t="s">
        <v>41</v>
      </c>
      <c r="B39" s="39"/>
      <c r="C39" s="37"/>
      <c r="D39" s="15">
        <f>D36</f>
        <v>10239.501980586037</v>
      </c>
      <c r="E39" s="52" t="s">
        <v>42</v>
      </c>
      <c r="F39" s="52"/>
      <c r="G39" s="39"/>
      <c r="H39" s="38"/>
    </row>
    <row r="40" spans="1:8" ht="15.75">
      <c r="A40" s="59" t="s">
        <v>43</v>
      </c>
      <c r="B40" s="39" t="s">
        <v>42</v>
      </c>
      <c r="C40" s="37"/>
      <c r="D40" s="15">
        <f>B13*D13</f>
        <v>8775</v>
      </c>
      <c r="E40" s="52" t="s">
        <v>1</v>
      </c>
      <c r="F40" s="52"/>
      <c r="G40" s="39"/>
      <c r="H40" s="38"/>
    </row>
    <row r="41" spans="1:9" s="3" customFormat="1" ht="15.75">
      <c r="A41" s="67" t="s">
        <v>44</v>
      </c>
      <c r="B41" s="67"/>
      <c r="C41" s="21"/>
      <c r="D41" s="57" t="s">
        <v>1</v>
      </c>
      <c r="E41" s="61"/>
      <c r="F41" s="62"/>
      <c r="G41" s="62"/>
      <c r="H41" s="66">
        <f>D39-D40</f>
        <v>1464.5019805860375</v>
      </c>
      <c r="I41" s="3" t="s">
        <v>1</v>
      </c>
    </row>
    <row r="42" spans="1:8" ht="15">
      <c r="A42" s="59"/>
      <c r="B42" s="39"/>
      <c r="C42" s="37"/>
      <c r="D42" s="15"/>
      <c r="E42" s="46"/>
      <c r="F42" s="52"/>
      <c r="G42" s="39"/>
      <c r="H42" s="38"/>
    </row>
    <row r="43" spans="1:8" ht="15">
      <c r="A43" s="23" t="s">
        <v>45</v>
      </c>
      <c r="B43" s="39"/>
      <c r="C43" s="37"/>
      <c r="D43" s="15">
        <f>H34</f>
        <v>10200</v>
      </c>
      <c r="E43" s="52"/>
      <c r="F43" s="52"/>
      <c r="G43" s="39"/>
      <c r="H43" s="38"/>
    </row>
    <row r="44" spans="1:8" ht="15">
      <c r="A44" s="59" t="s">
        <v>43</v>
      </c>
      <c r="B44" s="39"/>
      <c r="C44" s="37"/>
      <c r="D44" s="15">
        <f>D40</f>
        <v>8775</v>
      </c>
      <c r="E44" s="52"/>
      <c r="F44" s="52"/>
      <c r="G44" s="39"/>
      <c r="H44" s="38"/>
    </row>
    <row r="45" spans="1:8" ht="15">
      <c r="A45" s="59" t="s">
        <v>46</v>
      </c>
      <c r="B45" s="39"/>
      <c r="C45" s="37"/>
      <c r="D45" s="15">
        <f>H18</f>
        <v>4363.636363636364</v>
      </c>
      <c r="E45" s="52"/>
      <c r="F45" s="52"/>
      <c r="G45" s="39"/>
      <c r="H45" s="38"/>
    </row>
    <row r="46" spans="1:8" ht="15">
      <c r="A46" s="59" t="s">
        <v>47</v>
      </c>
      <c r="B46" s="39"/>
      <c r="C46" s="37"/>
      <c r="D46" s="15">
        <f>(D43-D44-D45)</f>
        <v>-2938.636363636364</v>
      </c>
      <c r="E46" s="52"/>
      <c r="F46" s="52"/>
      <c r="G46" s="39"/>
      <c r="H46" s="38"/>
    </row>
    <row r="47" spans="1:8" ht="15">
      <c r="A47" s="59" t="s">
        <v>48</v>
      </c>
      <c r="B47" s="39"/>
      <c r="C47" s="37"/>
      <c r="D47" s="49">
        <v>0.28</v>
      </c>
      <c r="E47" s="52"/>
      <c r="F47" s="52"/>
      <c r="G47" s="39"/>
      <c r="H47" s="38"/>
    </row>
    <row r="48" spans="1:8" s="3" customFormat="1" ht="15">
      <c r="A48" s="60" t="s">
        <v>49</v>
      </c>
      <c r="B48" s="38"/>
      <c r="C48" s="21"/>
      <c r="D48" s="62"/>
      <c r="E48" s="61"/>
      <c r="F48" s="62"/>
      <c r="G48" s="62"/>
      <c r="H48" s="66">
        <f>D46*D47</f>
        <v>-822.818181818182</v>
      </c>
    </row>
    <row r="49" spans="1:8" ht="15">
      <c r="A49" s="59"/>
      <c r="B49" s="39"/>
      <c r="C49" s="37"/>
      <c r="D49" s="39"/>
      <c r="E49" s="46"/>
      <c r="F49" s="52"/>
      <c r="G49" s="39"/>
      <c r="H49" s="38"/>
    </row>
    <row r="50" spans="1:8" ht="15">
      <c r="A50" s="59"/>
      <c r="B50" s="39"/>
      <c r="C50" s="37"/>
      <c r="D50" s="39"/>
      <c r="E50" s="46"/>
      <c r="F50" s="52"/>
      <c r="G50" s="39"/>
      <c r="H50" s="38"/>
    </row>
    <row r="51" spans="1:8" ht="15.75">
      <c r="A51" s="22" t="s">
        <v>50</v>
      </c>
      <c r="B51" s="39"/>
      <c r="C51" s="37"/>
      <c r="D51" s="39"/>
      <c r="E51" s="52"/>
      <c r="F51" s="39"/>
      <c r="G51" s="39"/>
      <c r="H51" s="68">
        <v>4500</v>
      </c>
    </row>
    <row r="52" spans="1:8" ht="15.75">
      <c r="A52" s="22"/>
      <c r="B52" s="39"/>
      <c r="C52" s="37"/>
      <c r="D52" s="39"/>
      <c r="E52" s="69"/>
      <c r="F52" s="52"/>
      <c r="G52" s="39"/>
      <c r="H52" s="38"/>
    </row>
    <row r="53" spans="1:8" ht="15.75">
      <c r="A53" s="23"/>
      <c r="B53" s="39"/>
      <c r="C53" s="37"/>
      <c r="D53" s="69"/>
      <c r="E53" s="52"/>
      <c r="F53" s="39"/>
      <c r="G53" s="45"/>
      <c r="H53" s="70"/>
    </row>
    <row r="54" spans="1:8" ht="15.75">
      <c r="A54" s="71" t="s">
        <v>51</v>
      </c>
      <c r="B54" s="71"/>
      <c r="C54" s="71"/>
      <c r="D54" s="39"/>
      <c r="E54" s="39" t="s">
        <v>17</v>
      </c>
      <c r="F54" s="48">
        <f>SUM(H37+H41+H48+H51)/B9</f>
        <v>0.3001283422459893</v>
      </c>
      <c r="G54" s="39"/>
      <c r="H54" s="39"/>
    </row>
    <row r="55" spans="1:8" ht="15.75">
      <c r="A55" s="38"/>
      <c r="B55" s="25"/>
      <c r="C55" s="39"/>
      <c r="D55" s="39"/>
      <c r="E55" s="39"/>
      <c r="F55" s="39"/>
      <c r="G55" s="39"/>
      <c r="H55" s="39"/>
    </row>
    <row r="56" spans="1:8" ht="15.75">
      <c r="A56" s="38"/>
      <c r="B56" s="25"/>
      <c r="C56" s="39"/>
      <c r="D56" s="39"/>
      <c r="E56" s="39"/>
      <c r="F56" s="39"/>
      <c r="G56" s="39"/>
      <c r="H56" s="39"/>
    </row>
    <row r="57" spans="1:8" ht="15.75">
      <c r="A57" s="71" t="s">
        <v>52</v>
      </c>
      <c r="B57" s="71"/>
      <c r="C57" s="71"/>
      <c r="D57" s="39"/>
      <c r="E57" s="39" t="s">
        <v>17</v>
      </c>
      <c r="F57" s="72">
        <f>SUM(H37+H41+H48)/B9</f>
        <v>0.03542245989304812</v>
      </c>
      <c r="G57" s="39"/>
      <c r="H57" s="39"/>
    </row>
    <row r="58" spans="1:8" ht="15.75">
      <c r="A58" s="38"/>
      <c r="B58" s="25"/>
      <c r="C58" s="39"/>
      <c r="D58" s="39"/>
      <c r="E58" s="39"/>
      <c r="F58" s="39"/>
      <c r="G58" s="39"/>
      <c r="H58" s="39"/>
    </row>
    <row r="59" spans="1:8" ht="15.75">
      <c r="A59" s="38"/>
      <c r="B59" s="25"/>
      <c r="C59" s="39"/>
      <c r="D59" s="39"/>
      <c r="E59" s="39"/>
      <c r="F59" s="39"/>
      <c r="G59" s="39"/>
      <c r="H59" s="39"/>
    </row>
    <row r="60" spans="1:8" ht="15.75">
      <c r="A60" s="71" t="s">
        <v>53</v>
      </c>
      <c r="B60" s="71"/>
      <c r="C60" s="39"/>
      <c r="D60" s="39"/>
      <c r="E60" s="39" t="s">
        <v>17</v>
      </c>
      <c r="F60" s="48">
        <f>H34/B10</f>
        <v>0.06710526315789474</v>
      </c>
      <c r="G60" s="39"/>
      <c r="H60" s="39"/>
    </row>
    <row r="61" spans="1:8" ht="15.75">
      <c r="A61" s="38"/>
      <c r="B61" s="25"/>
      <c r="C61" s="39"/>
      <c r="D61" s="39"/>
      <c r="E61" s="39"/>
      <c r="F61" s="39"/>
      <c r="G61" s="39"/>
      <c r="H61" s="39"/>
    </row>
    <row r="62" spans="1:8" ht="15.75">
      <c r="A62" s="38"/>
      <c r="B62" s="25"/>
      <c r="C62" s="39"/>
      <c r="D62" s="39"/>
      <c r="E62" s="39"/>
      <c r="F62" s="39"/>
      <c r="G62" s="39"/>
      <c r="H62" s="39"/>
    </row>
    <row r="63" spans="1:8" ht="15.75">
      <c r="A63" s="38" t="s">
        <v>54</v>
      </c>
      <c r="B63" s="25"/>
      <c r="C63" s="39"/>
      <c r="D63" s="39"/>
      <c r="E63" s="39" t="s">
        <v>17</v>
      </c>
      <c r="F63" s="48">
        <f>H37/B9</f>
        <v>-0.002323645916825733</v>
      </c>
      <c r="G63" s="39"/>
      <c r="H63" s="39"/>
    </row>
    <row r="64" spans="1:5" ht="15.75">
      <c r="A64" s="73"/>
      <c r="C64" s="74"/>
      <c r="E64" s="75"/>
    </row>
    <row r="65" spans="1:6" ht="15">
      <c r="A65" s="76" t="s">
        <v>55</v>
      </c>
      <c r="E65" s="2" t="s">
        <v>17</v>
      </c>
      <c r="F65" s="77">
        <f>H34/D39</f>
        <v>0.996142197085275</v>
      </c>
    </row>
    <row r="66" spans="1:6" ht="15">
      <c r="A66" s="78"/>
      <c r="E66" s="79"/>
      <c r="F66" s="80"/>
    </row>
    <row r="67" spans="1:6" ht="15">
      <c r="A67" s="73"/>
      <c r="E67" s="79"/>
      <c r="F67" s="80"/>
    </row>
    <row r="68" spans="1:6" ht="15">
      <c r="A68" s="73"/>
      <c r="E68" s="79"/>
      <c r="F68" s="80"/>
    </row>
    <row r="69" spans="1:6" ht="15">
      <c r="A69" s="76"/>
      <c r="E69" s="79"/>
      <c r="F69" s="80"/>
    </row>
    <row r="70" spans="1:6" ht="15">
      <c r="A70" s="78"/>
      <c r="E70" s="79"/>
      <c r="F70" s="80"/>
    </row>
    <row r="71" spans="1:6" ht="15">
      <c r="A71" s="73"/>
      <c r="E71" s="79"/>
      <c r="F71" s="80"/>
    </row>
    <row r="72" spans="1:6" ht="15">
      <c r="A72" s="73"/>
      <c r="E72" s="79"/>
      <c r="F72" s="80"/>
    </row>
    <row r="73" spans="1:6" ht="15">
      <c r="A73" s="76"/>
      <c r="E73" s="79"/>
      <c r="F73" s="80"/>
    </row>
    <row r="74" spans="1:6" ht="15">
      <c r="A74" s="78"/>
      <c r="E74" s="79"/>
      <c r="F74" s="80"/>
    </row>
    <row r="75" spans="1:6" ht="15">
      <c r="A75" s="73"/>
      <c r="E75" s="79"/>
      <c r="F75" s="80"/>
    </row>
    <row r="76" spans="1:6" ht="15">
      <c r="A76" s="73"/>
      <c r="E76" s="79"/>
      <c r="F76" s="80"/>
    </row>
    <row r="77" spans="1:6" ht="15">
      <c r="A77" s="76"/>
      <c r="E77" s="79"/>
      <c r="F77" s="80"/>
    </row>
    <row r="78" spans="1:6" ht="15">
      <c r="A78" s="78"/>
      <c r="E78" s="79"/>
      <c r="F78" s="80"/>
    </row>
    <row r="79" ht="15">
      <c r="A79" s="73"/>
    </row>
    <row r="80" ht="15">
      <c r="A80" s="73"/>
    </row>
    <row r="81" ht="15">
      <c r="A81" s="73"/>
    </row>
    <row r="82" ht="15">
      <c r="A82" s="73"/>
    </row>
    <row r="83" ht="15">
      <c r="A83" s="73"/>
    </row>
    <row r="84" ht="15">
      <c r="A84" s="73"/>
    </row>
    <row r="85" ht="15">
      <c r="A85" s="73"/>
    </row>
    <row r="86" ht="15">
      <c r="A86" s="73"/>
    </row>
    <row r="87" ht="15">
      <c r="A87" s="73"/>
    </row>
    <row r="88" ht="15">
      <c r="A88" s="73"/>
    </row>
    <row r="89" ht="15">
      <c r="A89" s="73"/>
    </row>
    <row r="90" ht="15">
      <c r="A90" s="73"/>
    </row>
    <row r="91" ht="15">
      <c r="A91" s="73"/>
    </row>
    <row r="92" ht="15">
      <c r="A92" s="73"/>
    </row>
    <row r="93" ht="15">
      <c r="A93" s="73"/>
    </row>
    <row r="94" ht="15">
      <c r="A94" s="73"/>
    </row>
    <row r="95" ht="15">
      <c r="A95" s="73"/>
    </row>
    <row r="96" ht="15">
      <c r="A96" s="73"/>
    </row>
    <row r="97" ht="15">
      <c r="A97" s="73"/>
    </row>
    <row r="98" ht="15">
      <c r="A98" s="73"/>
    </row>
    <row r="99" ht="15">
      <c r="A99" s="73"/>
    </row>
    <row r="100" ht="15">
      <c r="A100" s="73"/>
    </row>
    <row r="101" ht="15">
      <c r="A101" s="73"/>
    </row>
    <row r="102" ht="15">
      <c r="A102" s="73"/>
    </row>
    <row r="103" ht="15">
      <c r="A103" s="73"/>
    </row>
    <row r="104" ht="15">
      <c r="A104" s="73"/>
    </row>
    <row r="105" ht="15">
      <c r="A105" s="73"/>
    </row>
    <row r="106" ht="15">
      <c r="A106" s="73"/>
    </row>
    <row r="107" ht="15">
      <c r="A107" s="73"/>
    </row>
    <row r="108" ht="15">
      <c r="A108" s="73"/>
    </row>
    <row r="109" ht="15">
      <c r="A109" s="73"/>
    </row>
    <row r="110" ht="15">
      <c r="A110" s="73"/>
    </row>
    <row r="111" ht="15">
      <c r="A111" s="73"/>
    </row>
    <row r="112" ht="15">
      <c r="A112" s="73"/>
    </row>
    <row r="113" ht="15">
      <c r="A113" s="73"/>
    </row>
    <row r="114" ht="15">
      <c r="A114" s="73"/>
    </row>
    <row r="115" ht="15">
      <c r="A115" s="73"/>
    </row>
    <row r="116" ht="15">
      <c r="A116" s="73"/>
    </row>
    <row r="117" ht="15">
      <c r="A117" s="73"/>
    </row>
    <row r="118" ht="15">
      <c r="A118" s="73"/>
    </row>
    <row r="119" ht="15">
      <c r="A119" s="73"/>
    </row>
    <row r="120" ht="15">
      <c r="A120" s="73"/>
    </row>
    <row r="121" ht="15">
      <c r="A121" s="73"/>
    </row>
    <row r="122" ht="15">
      <c r="A122" s="73"/>
    </row>
    <row r="123" ht="15">
      <c r="A123" s="73"/>
    </row>
    <row r="124" ht="15">
      <c r="A124" s="73"/>
    </row>
    <row r="125" ht="15">
      <c r="A125" s="73"/>
    </row>
    <row r="126" ht="15">
      <c r="A126" s="73"/>
    </row>
    <row r="127" ht="15">
      <c r="A127" s="73"/>
    </row>
    <row r="128" ht="15">
      <c r="A128" s="73"/>
    </row>
    <row r="129" ht="15">
      <c r="A129" s="73"/>
    </row>
    <row r="130" ht="15">
      <c r="A130" s="73"/>
    </row>
    <row r="131" ht="15">
      <c r="A131" s="73"/>
    </row>
    <row r="132" ht="15">
      <c r="A132" s="73"/>
    </row>
    <row r="133" ht="15">
      <c r="A133" s="73"/>
    </row>
    <row r="134" ht="15">
      <c r="A134" s="73"/>
    </row>
    <row r="135" ht="15">
      <c r="A135" s="73"/>
    </row>
    <row r="136" ht="15">
      <c r="A136" s="73"/>
    </row>
    <row r="137" ht="15">
      <c r="A137" s="73"/>
    </row>
    <row r="138" ht="15">
      <c r="A138" s="73"/>
    </row>
    <row r="139" ht="15">
      <c r="A139" s="73"/>
    </row>
    <row r="140" ht="15">
      <c r="A140" s="73"/>
    </row>
    <row r="141" ht="15">
      <c r="A141" s="73"/>
    </row>
    <row r="142" ht="15">
      <c r="A142" s="73"/>
    </row>
    <row r="143" ht="15">
      <c r="A143" s="73"/>
    </row>
    <row r="144" ht="15">
      <c r="A144" s="73"/>
    </row>
    <row r="145" ht="15">
      <c r="A145" s="73"/>
    </row>
    <row r="146" ht="15">
      <c r="A146" s="73"/>
    </row>
    <row r="147" ht="15">
      <c r="A147" s="73"/>
    </row>
    <row r="148" ht="15">
      <c r="A148" s="73"/>
    </row>
    <row r="149" ht="15">
      <c r="A149" s="73"/>
    </row>
    <row r="150" ht="15">
      <c r="A150" s="73"/>
    </row>
    <row r="151" ht="15">
      <c r="A151" s="73"/>
    </row>
    <row r="152" ht="15">
      <c r="A152" s="73"/>
    </row>
    <row r="153" ht="15">
      <c r="A153" s="73"/>
    </row>
    <row r="154" ht="15">
      <c r="A154" s="73"/>
    </row>
    <row r="155" ht="15">
      <c r="A155" s="73"/>
    </row>
    <row r="156" ht="15">
      <c r="A156" s="73"/>
    </row>
    <row r="157" ht="15">
      <c r="A157" s="73"/>
    </row>
    <row r="158" ht="15">
      <c r="A158" s="73"/>
    </row>
    <row r="159" ht="15">
      <c r="A159" s="73"/>
    </row>
    <row r="160" ht="15">
      <c r="A160" s="73"/>
    </row>
    <row r="161" ht="15">
      <c r="A161" s="73"/>
    </row>
    <row r="162" ht="15">
      <c r="A162" s="73"/>
    </row>
    <row r="163" ht="15">
      <c r="A163" s="73"/>
    </row>
    <row r="164" ht="15">
      <c r="A164" s="73"/>
    </row>
    <row r="165" ht="15">
      <c r="A165" s="73"/>
    </row>
    <row r="166" ht="15">
      <c r="A166" s="73"/>
    </row>
    <row r="167" ht="15">
      <c r="A167" s="73"/>
    </row>
    <row r="168" ht="15">
      <c r="A168" s="73"/>
    </row>
    <row r="169" ht="15">
      <c r="A169" s="73"/>
    </row>
    <row r="170" ht="15">
      <c r="A170" s="73"/>
    </row>
    <row r="171" ht="15">
      <c r="A171" s="73"/>
    </row>
    <row r="172" ht="15">
      <c r="A172" s="73"/>
    </row>
    <row r="173" ht="15">
      <c r="A173" s="73"/>
    </row>
    <row r="174" ht="15">
      <c r="A174" s="73"/>
    </row>
    <row r="175" ht="15">
      <c r="A175" s="73"/>
    </row>
    <row r="176" ht="15">
      <c r="A176" s="73"/>
    </row>
    <row r="177" ht="15">
      <c r="A177" s="73"/>
    </row>
    <row r="178" ht="15">
      <c r="A178" s="73"/>
    </row>
    <row r="179" ht="15">
      <c r="A179" s="73"/>
    </row>
    <row r="180" ht="15">
      <c r="A180" s="73"/>
    </row>
    <row r="181" ht="15">
      <c r="A181" s="73"/>
    </row>
    <row r="182" ht="15">
      <c r="A182" s="73"/>
    </row>
    <row r="183" ht="15">
      <c r="A183" s="73"/>
    </row>
    <row r="184" ht="15">
      <c r="A184" s="73"/>
    </row>
    <row r="185" ht="15">
      <c r="A185" s="73"/>
    </row>
    <row r="186" ht="15">
      <c r="A186" s="73"/>
    </row>
    <row r="187" ht="15">
      <c r="A187" s="73"/>
    </row>
    <row r="188" ht="15">
      <c r="A188" s="73"/>
    </row>
    <row r="189" ht="15">
      <c r="A189" s="73"/>
    </row>
    <row r="190" ht="15">
      <c r="A190" s="73"/>
    </row>
    <row r="191" ht="15">
      <c r="A191" s="73"/>
    </row>
    <row r="192" ht="15">
      <c r="A192" s="73"/>
    </row>
    <row r="193" ht="15">
      <c r="A193" s="73"/>
    </row>
  </sheetData>
  <sheetProtection selectLockedCells="1" selectUnlockedCells="1"/>
  <mergeCells count="6">
    <mergeCell ref="A30:B30"/>
    <mergeCell ref="F30:G30"/>
    <mergeCell ref="A41:B41"/>
    <mergeCell ref="A54:C54"/>
    <mergeCell ref="A57:C57"/>
    <mergeCell ref="A60:B60"/>
  </mergeCells>
  <printOptions/>
  <pageMargins left="1.0902777777777777" right="0.3" top="1.8666666666666667" bottom="1.1333333333333333" header="0.4201388888888889" footer="0.45625"/>
  <pageSetup horizontalDpi="300" verticalDpi="300" orientation="portrait" scale="65"/>
  <headerFooter alignWithMargins="0">
    <oddHeader>&amp;C&amp;"Arial,Bold"&amp;16INVESTMENT PROPERTY WORKSHEET&amp;R&amp;"Arial,Bold"&amp;12Prepared by Rick Page
Associate Broker, CRS, GRI, ABR
(616) 836-2405</oddHeader>
    <oddFooter>&amp;C&amp;"Arial,Bold"&amp;8Rick Page
 All Rights Reserved
Rick@RicksRealEstatePage.com&amp;R&amp;8Keller Williams Lakeshore
363 Settlers Rd.
Holland, MI 49423
Each offic is independently Owned and Operated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Rick Page</cp:lastModifiedBy>
  <cp:lastPrinted>2011-01-25T17:59:55Z</cp:lastPrinted>
  <dcterms:created xsi:type="dcterms:W3CDTF">2003-11-28T20:48:04Z</dcterms:created>
  <dcterms:modified xsi:type="dcterms:W3CDTF">2011-02-07T17:09:47Z</dcterms:modified>
  <cp:category/>
  <cp:version/>
  <cp:contentType/>
  <cp:contentStatus/>
  <cp:revision>7</cp:revision>
</cp:coreProperties>
</file>